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ol Polaczek\Desktop\"/>
    </mc:Choice>
  </mc:AlternateContent>
  <bookViews>
    <workbookView xWindow="0" yWindow="0" windowWidth="15330" windowHeight="246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7" sheetId="7" r:id="rId6"/>
    <sheet name="Arkusz6" sheetId="6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5" l="1"/>
  <c r="C9" i="5"/>
  <c r="C8" i="5"/>
  <c r="C7" i="5"/>
  <c r="C6" i="5"/>
  <c r="C5" i="5"/>
  <c r="C4" i="5"/>
  <c r="C3" i="5"/>
  <c r="C2" i="5"/>
  <c r="F3" i="3"/>
  <c r="F4" i="3"/>
  <c r="F5" i="3"/>
  <c r="F6" i="3"/>
  <c r="F7" i="3"/>
  <c r="F8" i="3"/>
  <c r="F9" i="3"/>
  <c r="F10" i="3"/>
  <c r="F2" i="3"/>
  <c r="C2" i="7"/>
  <c r="F4" i="4"/>
  <c r="F5" i="4"/>
  <c r="F6" i="4"/>
  <c r="F7" i="4"/>
  <c r="F8" i="4"/>
  <c r="F9" i="4"/>
  <c r="F10" i="4"/>
  <c r="F3" i="4"/>
  <c r="F2" i="4"/>
  <c r="I3" i="2"/>
  <c r="I4" i="2"/>
  <c r="I5" i="2"/>
  <c r="I7" i="2"/>
  <c r="I8" i="2"/>
  <c r="I9" i="2"/>
  <c r="I10" i="2"/>
  <c r="I2" i="2"/>
  <c r="Q2" i="1"/>
  <c r="Q3" i="1"/>
  <c r="Q4" i="1"/>
  <c r="Q5" i="1"/>
  <c r="Q6" i="1"/>
  <c r="Q7" i="1"/>
  <c r="Q8" i="1"/>
  <c r="Q9" i="1"/>
  <c r="Q10" i="1"/>
</calcChain>
</file>

<file path=xl/sharedStrings.xml><?xml version="1.0" encoding="utf-8"?>
<sst xmlns="http://schemas.openxmlformats.org/spreadsheetml/2006/main" count="76" uniqueCount="58">
  <si>
    <t>crew no.</t>
  </si>
  <si>
    <t>p. dep/prep</t>
  </si>
  <si>
    <t>mfo1</t>
  </si>
  <si>
    <t>serching zone enterance</t>
  </si>
  <si>
    <t>targets</t>
  </si>
  <si>
    <t>exit</t>
  </si>
  <si>
    <t>exit time</t>
  </si>
  <si>
    <t>mfo2</t>
  </si>
  <si>
    <t>box60</t>
  </si>
  <si>
    <t>target</t>
  </si>
  <si>
    <t>light</t>
  </si>
  <si>
    <t>hover</t>
  </si>
  <si>
    <t>20s</t>
  </si>
  <si>
    <t>dog</t>
  </si>
  <si>
    <t>8(rav 2)</t>
  </si>
  <si>
    <t>9(rav2)</t>
  </si>
  <si>
    <t>6(rav1)</t>
  </si>
  <si>
    <t>1(rav1)</t>
  </si>
  <si>
    <t>2(RAV1)</t>
  </si>
  <si>
    <t>4(RAV1)</t>
  </si>
  <si>
    <t>7(RAV 2)</t>
  </si>
  <si>
    <t>5(RAV1)</t>
  </si>
  <si>
    <t>3(RAV2)</t>
  </si>
  <si>
    <t>MAX 300</t>
  </si>
  <si>
    <t>CREW NO</t>
  </si>
  <si>
    <t>TIME</t>
  </si>
  <si>
    <t>corridor</t>
  </si>
  <si>
    <t>height</t>
  </si>
  <si>
    <t>turns</t>
  </si>
  <si>
    <t>duble lnding</t>
  </si>
  <si>
    <t>skid landing</t>
  </si>
  <si>
    <t>omitting</t>
  </si>
  <si>
    <t>max 300</t>
  </si>
  <si>
    <t>crew. No</t>
  </si>
  <si>
    <t>contener a</t>
  </si>
  <si>
    <t>contener b</t>
  </si>
  <si>
    <t>contener c</t>
  </si>
  <si>
    <t>time</t>
  </si>
  <si>
    <t>gates</t>
  </si>
  <si>
    <t>table</t>
  </si>
  <si>
    <t>water</t>
  </si>
  <si>
    <t>times dis</t>
  </si>
  <si>
    <t>M. Szamborski/M. Szamborski</t>
  </si>
  <si>
    <t>points</t>
  </si>
  <si>
    <t>E. Malina/ M. Vencl</t>
  </si>
  <si>
    <t>M. Muś/ M. Woch</t>
  </si>
  <si>
    <t>J.Holub/ V. Chejnovsky</t>
  </si>
  <si>
    <t>M.Vastak/J. Hajek</t>
  </si>
  <si>
    <t>A. Navratil/ R. Sterba</t>
  </si>
  <si>
    <t>M. Mlejnecky/ J. Imlauf</t>
  </si>
  <si>
    <t>M. Vomela/ O. Zumr</t>
  </si>
  <si>
    <t>R. Santus/ J. Hetfleisch</t>
  </si>
  <si>
    <t>Overall junior</t>
  </si>
  <si>
    <t>Overall senior</t>
  </si>
  <si>
    <t xml:space="preserve">Overall </t>
  </si>
  <si>
    <t>*(arrival time excced 200 seconds 50p. -WHC it is disqualification)</t>
  </si>
  <si>
    <t>arrival time(200s)</t>
  </si>
  <si>
    <t>*maximum time for event 4 min - above dis.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</si>
</sst>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20" fontId="0" fillId="0" borderId="0" xfId="0" applyNumberFormat="1"/>
    <xf numFmtId="0" fontId="0" fillId="2" borderId="0" xfId="0" applyFont="1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workbookViewId="0">
      <selection activeCell="E10" sqref="E10"/>
    </sheetView>
  </sheetViews>
  <sheetFormatPr defaultRowHeight="15" x14ac:dyDescent="0.25"/>
  <cols>
    <col min="2" max="2" width="11.5703125" bestFit="1" customWidth="1"/>
    <col min="4" max="4" width="23" bestFit="1" customWidth="1"/>
    <col min="9" max="10" width="11.140625" bestFit="1" customWidth="1"/>
    <col min="11" max="11" width="8.7109375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56</v>
      </c>
      <c r="J1" t="s">
        <v>10</v>
      </c>
      <c r="K1" t="s">
        <v>11</v>
      </c>
      <c r="L1" t="s">
        <v>8</v>
      </c>
      <c r="N1" t="s">
        <v>9</v>
      </c>
      <c r="O1" t="s">
        <v>12</v>
      </c>
      <c r="P1" t="s">
        <v>13</v>
      </c>
      <c r="Q1" t="s">
        <v>23</v>
      </c>
    </row>
    <row r="2" spans="1:17" x14ac:dyDescent="0.25">
      <c r="A2" t="s">
        <v>17</v>
      </c>
      <c r="B2">
        <v>0</v>
      </c>
      <c r="C2">
        <v>0</v>
      </c>
      <c r="D2">
        <v>0</v>
      </c>
      <c r="E2" s="3">
        <v>10</v>
      </c>
      <c r="F2">
        <v>0</v>
      </c>
      <c r="G2">
        <v>0</v>
      </c>
      <c r="H2">
        <v>0</v>
      </c>
      <c r="I2">
        <v>5.5</v>
      </c>
      <c r="J2">
        <v>5</v>
      </c>
      <c r="K2">
        <v>0</v>
      </c>
      <c r="L2">
        <v>2</v>
      </c>
      <c r="N2">
        <v>4</v>
      </c>
      <c r="O2">
        <v>15.75</v>
      </c>
      <c r="P2">
        <v>0</v>
      </c>
      <c r="Q2">
        <f t="shared" ref="Q2:Q9" si="0">300-(SUM(B2:P2))</f>
        <v>257.75</v>
      </c>
    </row>
    <row r="3" spans="1:17" x14ac:dyDescent="0.25">
      <c r="A3" t="s">
        <v>18</v>
      </c>
      <c r="B3">
        <v>0</v>
      </c>
      <c r="C3">
        <v>0</v>
      </c>
      <c r="D3">
        <v>0</v>
      </c>
      <c r="E3" s="3">
        <v>90</v>
      </c>
      <c r="F3">
        <v>0</v>
      </c>
      <c r="G3">
        <v>50</v>
      </c>
      <c r="H3">
        <v>0</v>
      </c>
      <c r="I3">
        <v>10.3</v>
      </c>
      <c r="J3">
        <v>5</v>
      </c>
      <c r="K3">
        <v>0</v>
      </c>
      <c r="L3">
        <v>5.9</v>
      </c>
      <c r="N3">
        <v>0</v>
      </c>
      <c r="O3">
        <v>0</v>
      </c>
      <c r="P3">
        <v>32</v>
      </c>
      <c r="Q3">
        <f t="shared" si="0"/>
        <v>106.79999999999998</v>
      </c>
    </row>
    <row r="4" spans="1:17" x14ac:dyDescent="0.25">
      <c r="A4" t="s">
        <v>22</v>
      </c>
      <c r="B4">
        <v>0</v>
      </c>
      <c r="C4">
        <v>0</v>
      </c>
      <c r="D4">
        <v>0</v>
      </c>
      <c r="E4" s="3">
        <v>40</v>
      </c>
      <c r="F4">
        <v>0</v>
      </c>
      <c r="G4">
        <v>0</v>
      </c>
      <c r="H4">
        <v>0</v>
      </c>
      <c r="I4">
        <v>50</v>
      </c>
      <c r="J4">
        <v>0</v>
      </c>
      <c r="K4">
        <v>0</v>
      </c>
      <c r="L4">
        <v>1.6</v>
      </c>
      <c r="N4">
        <v>0</v>
      </c>
      <c r="O4">
        <v>22.32</v>
      </c>
      <c r="P4">
        <v>2</v>
      </c>
      <c r="Q4">
        <f t="shared" si="0"/>
        <v>184.08</v>
      </c>
    </row>
    <row r="5" spans="1:17" x14ac:dyDescent="0.25">
      <c r="A5" t="s">
        <v>19</v>
      </c>
      <c r="B5">
        <v>0</v>
      </c>
      <c r="C5">
        <v>0</v>
      </c>
      <c r="D5">
        <v>10</v>
      </c>
      <c r="E5" s="1">
        <v>100</v>
      </c>
      <c r="F5">
        <v>10</v>
      </c>
      <c r="G5">
        <v>0</v>
      </c>
      <c r="H5">
        <v>0</v>
      </c>
      <c r="I5">
        <v>50</v>
      </c>
      <c r="J5">
        <v>0</v>
      </c>
      <c r="K5">
        <v>0</v>
      </c>
      <c r="L5">
        <v>0.93</v>
      </c>
      <c r="N5">
        <v>2</v>
      </c>
      <c r="O5">
        <v>25.52</v>
      </c>
      <c r="P5">
        <v>0</v>
      </c>
      <c r="Q5">
        <f t="shared" si="0"/>
        <v>101.54999999999998</v>
      </c>
    </row>
    <row r="6" spans="1:17" x14ac:dyDescent="0.25">
      <c r="A6" t="s">
        <v>21</v>
      </c>
      <c r="B6">
        <v>100</v>
      </c>
      <c r="C6">
        <v>0</v>
      </c>
      <c r="D6">
        <v>0</v>
      </c>
      <c r="E6" s="1">
        <v>70</v>
      </c>
      <c r="F6">
        <v>0</v>
      </c>
      <c r="G6">
        <v>0</v>
      </c>
      <c r="H6">
        <v>0</v>
      </c>
      <c r="I6">
        <v>50</v>
      </c>
      <c r="J6">
        <v>0</v>
      </c>
      <c r="K6">
        <v>30</v>
      </c>
      <c r="L6">
        <v>1.78</v>
      </c>
      <c r="N6">
        <v>0</v>
      </c>
      <c r="O6">
        <v>11.3</v>
      </c>
      <c r="P6">
        <v>30</v>
      </c>
      <c r="Q6">
        <f t="shared" si="0"/>
        <v>6.9200000000000159</v>
      </c>
    </row>
    <row r="7" spans="1:17" x14ac:dyDescent="0.25">
      <c r="A7" t="s">
        <v>16</v>
      </c>
      <c r="B7">
        <v>100</v>
      </c>
      <c r="C7">
        <v>0</v>
      </c>
      <c r="D7">
        <v>10</v>
      </c>
      <c r="E7" s="1">
        <v>60</v>
      </c>
      <c r="F7">
        <v>10</v>
      </c>
      <c r="G7">
        <v>0</v>
      </c>
      <c r="H7">
        <v>0</v>
      </c>
      <c r="I7">
        <v>0.6</v>
      </c>
      <c r="J7">
        <v>0</v>
      </c>
      <c r="K7">
        <v>0</v>
      </c>
      <c r="L7">
        <v>0.78</v>
      </c>
      <c r="N7">
        <v>0</v>
      </c>
      <c r="O7">
        <v>44.35</v>
      </c>
      <c r="P7">
        <v>0</v>
      </c>
      <c r="Q7">
        <f t="shared" si="0"/>
        <v>74.27000000000001</v>
      </c>
    </row>
    <row r="8" spans="1:17" x14ac:dyDescent="0.25">
      <c r="A8" t="s">
        <v>20</v>
      </c>
      <c r="B8">
        <v>0</v>
      </c>
      <c r="C8">
        <v>0</v>
      </c>
      <c r="D8">
        <v>0</v>
      </c>
      <c r="E8" s="1">
        <v>80</v>
      </c>
      <c r="F8">
        <v>10</v>
      </c>
      <c r="G8">
        <v>0</v>
      </c>
      <c r="H8">
        <v>20</v>
      </c>
      <c r="I8">
        <v>50</v>
      </c>
      <c r="J8">
        <v>0</v>
      </c>
      <c r="K8">
        <v>0</v>
      </c>
      <c r="L8">
        <v>18.649999999999999</v>
      </c>
      <c r="N8">
        <v>0</v>
      </c>
      <c r="O8">
        <v>1.6</v>
      </c>
      <c r="P8">
        <v>35</v>
      </c>
      <c r="Q8">
        <f t="shared" si="0"/>
        <v>84.75</v>
      </c>
    </row>
    <row r="9" spans="1:17" x14ac:dyDescent="0.25">
      <c r="A9" t="s">
        <v>14</v>
      </c>
      <c r="B9">
        <v>0</v>
      </c>
      <c r="C9">
        <v>0</v>
      </c>
      <c r="D9">
        <v>0</v>
      </c>
      <c r="E9" s="1">
        <v>50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1.66</v>
      </c>
      <c r="N9">
        <v>0</v>
      </c>
      <c r="O9">
        <v>4.45</v>
      </c>
      <c r="P9">
        <v>2</v>
      </c>
      <c r="Q9">
        <f t="shared" si="0"/>
        <v>241.89</v>
      </c>
    </row>
    <row r="10" spans="1:17" x14ac:dyDescent="0.25">
      <c r="A10" t="s">
        <v>15</v>
      </c>
      <c r="B10">
        <v>0</v>
      </c>
      <c r="C10">
        <v>0</v>
      </c>
      <c r="D10">
        <v>0</v>
      </c>
      <c r="E10" s="1">
        <v>80</v>
      </c>
      <c r="F10">
        <v>10</v>
      </c>
      <c r="G10">
        <v>0</v>
      </c>
      <c r="H10">
        <v>0</v>
      </c>
      <c r="I10">
        <v>1.2</v>
      </c>
      <c r="J10">
        <v>0</v>
      </c>
      <c r="K10">
        <v>0</v>
      </c>
      <c r="L10">
        <v>4.38</v>
      </c>
      <c r="N10">
        <v>0</v>
      </c>
      <c r="O10">
        <v>30.09</v>
      </c>
      <c r="P10">
        <v>0</v>
      </c>
      <c r="Q10">
        <f>300-(SUM(B10:P10))</f>
        <v>174.32999999999998</v>
      </c>
    </row>
    <row r="11" spans="1:17" x14ac:dyDescent="0.25">
      <c r="I11" t="s">
        <v>55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H18" sqref="H18"/>
    </sheetView>
  </sheetViews>
  <sheetFormatPr defaultRowHeight="15" x14ac:dyDescent="0.25"/>
  <cols>
    <col min="6" max="6" width="12.140625" bestFit="1" customWidth="1"/>
    <col min="7" max="7" width="11.5703125" bestFit="1" customWidth="1"/>
  </cols>
  <sheetData>
    <row r="1" spans="1:9" x14ac:dyDescent="0.25">
      <c r="A1" t="s">
        <v>24</v>
      </c>
      <c r="B1" t="s">
        <v>25</v>
      </c>
      <c r="C1" t="s">
        <v>26</v>
      </c>
      <c r="D1" t="s">
        <v>27</v>
      </c>
      <c r="E1" t="s">
        <v>28</v>
      </c>
      <c r="F1" t="s">
        <v>29</v>
      </c>
      <c r="G1" t="s">
        <v>30</v>
      </c>
      <c r="H1" t="s">
        <v>31</v>
      </c>
      <c r="I1" t="s">
        <v>32</v>
      </c>
    </row>
    <row r="2" spans="1:9" x14ac:dyDescent="0.25">
      <c r="A2">
        <v>8</v>
      </c>
      <c r="B2">
        <v>5.54</v>
      </c>
      <c r="C2">
        <v>3.01</v>
      </c>
      <c r="D2">
        <v>4.59</v>
      </c>
      <c r="E2">
        <v>0</v>
      </c>
      <c r="F2">
        <v>0</v>
      </c>
      <c r="G2">
        <v>21</v>
      </c>
      <c r="H2">
        <v>0</v>
      </c>
      <c r="I2">
        <f>300-(SUM(B2:H2))</f>
        <v>265.86</v>
      </c>
    </row>
    <row r="3" spans="1:9" x14ac:dyDescent="0.25">
      <c r="A3">
        <v>1</v>
      </c>
      <c r="B3">
        <v>88.25</v>
      </c>
      <c r="C3">
        <v>25.27</v>
      </c>
      <c r="D3">
        <v>10.210000000000001</v>
      </c>
      <c r="E3">
        <v>0</v>
      </c>
      <c r="F3">
        <v>0</v>
      </c>
      <c r="G3">
        <v>11</v>
      </c>
      <c r="H3">
        <v>0</v>
      </c>
      <c r="I3">
        <f t="shared" ref="I3:I10" si="0">300-(SUM(B3:H3))</f>
        <v>165.27</v>
      </c>
    </row>
    <row r="4" spans="1:9" x14ac:dyDescent="0.25">
      <c r="A4">
        <v>2</v>
      </c>
      <c r="B4">
        <v>46.1</v>
      </c>
      <c r="C4">
        <v>27.46</v>
      </c>
      <c r="D4">
        <v>25.84</v>
      </c>
      <c r="E4">
        <v>0</v>
      </c>
      <c r="F4">
        <v>25</v>
      </c>
      <c r="G4">
        <v>1</v>
      </c>
      <c r="H4">
        <v>0</v>
      </c>
      <c r="I4">
        <f t="shared" si="0"/>
        <v>174.6</v>
      </c>
    </row>
    <row r="5" spans="1:9" x14ac:dyDescent="0.25">
      <c r="A5">
        <v>9</v>
      </c>
      <c r="B5">
        <v>77.5</v>
      </c>
      <c r="C5">
        <v>40.31</v>
      </c>
      <c r="D5">
        <v>8.52</v>
      </c>
      <c r="E5">
        <v>0</v>
      </c>
      <c r="F5">
        <v>0</v>
      </c>
      <c r="G5">
        <v>3</v>
      </c>
      <c r="H5">
        <v>0</v>
      </c>
      <c r="I5">
        <f t="shared" si="0"/>
        <v>170.67000000000002</v>
      </c>
    </row>
    <row r="6" spans="1:9" x14ac:dyDescent="0.25">
      <c r="A6">
        <v>4</v>
      </c>
      <c r="B6">
        <v>165</v>
      </c>
      <c r="C6">
        <v>230.2</v>
      </c>
      <c r="D6">
        <v>80.45</v>
      </c>
      <c r="E6">
        <v>0</v>
      </c>
      <c r="F6">
        <v>0</v>
      </c>
      <c r="G6">
        <v>22</v>
      </c>
      <c r="H6">
        <v>0</v>
      </c>
      <c r="I6">
        <v>0</v>
      </c>
    </row>
    <row r="7" spans="1:9" x14ac:dyDescent="0.25">
      <c r="A7">
        <v>7</v>
      </c>
      <c r="B7">
        <v>75.3</v>
      </c>
      <c r="C7">
        <v>123.18</v>
      </c>
      <c r="D7">
        <v>27.97</v>
      </c>
      <c r="E7">
        <v>0</v>
      </c>
      <c r="F7">
        <v>0</v>
      </c>
      <c r="G7">
        <v>31</v>
      </c>
      <c r="H7">
        <v>0</v>
      </c>
      <c r="I7">
        <f t="shared" si="0"/>
        <v>42.549999999999955</v>
      </c>
    </row>
    <row r="8" spans="1:9" x14ac:dyDescent="0.25">
      <c r="A8">
        <v>5</v>
      </c>
      <c r="B8">
        <v>105.1</v>
      </c>
      <c r="C8">
        <v>68.459999999999994</v>
      </c>
      <c r="D8">
        <v>9.19</v>
      </c>
      <c r="E8">
        <v>0</v>
      </c>
      <c r="F8">
        <v>25</v>
      </c>
      <c r="G8">
        <v>27</v>
      </c>
      <c r="H8">
        <v>0</v>
      </c>
      <c r="I8">
        <f t="shared" si="0"/>
        <v>65.25</v>
      </c>
    </row>
    <row r="9" spans="1:9" x14ac:dyDescent="0.25">
      <c r="A9">
        <v>3</v>
      </c>
      <c r="B9">
        <v>69</v>
      </c>
      <c r="C9">
        <v>98.27</v>
      </c>
      <c r="D9">
        <v>64.5</v>
      </c>
      <c r="E9">
        <v>25</v>
      </c>
      <c r="F9">
        <v>25</v>
      </c>
      <c r="G9">
        <v>16</v>
      </c>
      <c r="H9">
        <v>0</v>
      </c>
      <c r="I9">
        <f t="shared" si="0"/>
        <v>2.2300000000000182</v>
      </c>
    </row>
    <row r="10" spans="1:9" x14ac:dyDescent="0.25">
      <c r="A10">
        <v>6</v>
      </c>
      <c r="B10">
        <v>105.61</v>
      </c>
      <c r="C10">
        <v>31.06</v>
      </c>
      <c r="D10">
        <v>14.41</v>
      </c>
      <c r="E10">
        <v>0</v>
      </c>
      <c r="F10">
        <v>0</v>
      </c>
      <c r="G10">
        <v>1</v>
      </c>
      <c r="H10">
        <v>0</v>
      </c>
      <c r="I10">
        <f t="shared" si="0"/>
        <v>147.92000000000002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D10" sqref="D10"/>
    </sheetView>
  </sheetViews>
  <sheetFormatPr defaultRowHeight="15" x14ac:dyDescent="0.25"/>
  <sheetData>
    <row r="1" spans="1:6" x14ac:dyDescent="0.25">
      <c r="A1" t="s">
        <v>33</v>
      </c>
      <c r="B1" t="s">
        <v>34</v>
      </c>
      <c r="C1" t="s">
        <v>35</v>
      </c>
      <c r="D1" t="s">
        <v>36</v>
      </c>
      <c r="E1" t="s">
        <v>37</v>
      </c>
      <c r="F1" t="s">
        <v>32</v>
      </c>
    </row>
    <row r="2" spans="1:6" x14ac:dyDescent="0.25">
      <c r="A2">
        <v>8</v>
      </c>
      <c r="B2">
        <v>0</v>
      </c>
      <c r="C2">
        <v>0</v>
      </c>
      <c r="D2">
        <v>0</v>
      </c>
      <c r="E2">
        <v>0</v>
      </c>
      <c r="F2">
        <f>300-(SUM(B2:E2))</f>
        <v>300</v>
      </c>
    </row>
    <row r="3" spans="1:6" x14ac:dyDescent="0.25">
      <c r="A3">
        <v>1</v>
      </c>
      <c r="B3">
        <v>15</v>
      </c>
      <c r="C3">
        <v>0</v>
      </c>
      <c r="D3">
        <v>0</v>
      </c>
      <c r="E3">
        <v>160.1</v>
      </c>
      <c r="F3">
        <f t="shared" ref="F3:F10" si="0">300-(SUM(B3:E3))</f>
        <v>124.9</v>
      </c>
    </row>
    <row r="4" spans="1:6" x14ac:dyDescent="0.25">
      <c r="A4">
        <v>2</v>
      </c>
      <c r="B4">
        <v>0</v>
      </c>
      <c r="C4">
        <v>3</v>
      </c>
      <c r="D4">
        <v>60</v>
      </c>
      <c r="E4">
        <v>72.88</v>
      </c>
      <c r="F4">
        <f t="shared" si="0"/>
        <v>164.12</v>
      </c>
    </row>
    <row r="5" spans="1:6" x14ac:dyDescent="0.25">
      <c r="A5">
        <v>3</v>
      </c>
      <c r="B5">
        <v>15</v>
      </c>
      <c r="C5">
        <v>0</v>
      </c>
      <c r="D5">
        <v>6</v>
      </c>
      <c r="E5">
        <v>95.25</v>
      </c>
      <c r="F5">
        <f t="shared" si="0"/>
        <v>183.75</v>
      </c>
    </row>
    <row r="6" spans="1:6" x14ac:dyDescent="0.25">
      <c r="A6">
        <v>9</v>
      </c>
      <c r="B6">
        <v>0</v>
      </c>
      <c r="C6">
        <v>3</v>
      </c>
      <c r="D6">
        <v>0</v>
      </c>
      <c r="E6">
        <v>52.2</v>
      </c>
      <c r="F6">
        <f t="shared" si="0"/>
        <v>244.8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92.4</v>
      </c>
      <c r="F7">
        <f t="shared" si="0"/>
        <v>207.6</v>
      </c>
    </row>
    <row r="8" spans="1:6" x14ac:dyDescent="0.25">
      <c r="A8">
        <v>7</v>
      </c>
      <c r="B8">
        <v>15</v>
      </c>
      <c r="C8">
        <v>0</v>
      </c>
      <c r="D8">
        <v>0</v>
      </c>
      <c r="E8">
        <v>90.5</v>
      </c>
      <c r="F8">
        <f t="shared" si="0"/>
        <v>194.5</v>
      </c>
    </row>
    <row r="9" spans="1:6" x14ac:dyDescent="0.25">
      <c r="A9">
        <v>5</v>
      </c>
      <c r="B9">
        <v>65</v>
      </c>
      <c r="C9">
        <v>0</v>
      </c>
      <c r="D9">
        <v>0</v>
      </c>
      <c r="E9">
        <v>180.5</v>
      </c>
      <c r="F9">
        <f t="shared" si="0"/>
        <v>54.5</v>
      </c>
    </row>
    <row r="10" spans="1:6" x14ac:dyDescent="0.25">
      <c r="A10">
        <v>6</v>
      </c>
      <c r="B10">
        <v>0</v>
      </c>
      <c r="C10">
        <v>0</v>
      </c>
      <c r="D10">
        <v>18</v>
      </c>
      <c r="E10">
        <v>150.6</v>
      </c>
      <c r="F10">
        <f t="shared" si="0"/>
        <v>131.4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B15" sqref="B15"/>
    </sheetView>
  </sheetViews>
  <sheetFormatPr defaultRowHeight="15" x14ac:dyDescent="0.25"/>
  <sheetData>
    <row r="1" spans="1:8" x14ac:dyDescent="0.25">
      <c r="A1" t="s">
        <v>0</v>
      </c>
      <c r="B1" t="s">
        <v>38</v>
      </c>
      <c r="C1" t="s">
        <v>37</v>
      </c>
      <c r="D1" t="s">
        <v>39</v>
      </c>
      <c r="E1" t="s">
        <v>40</v>
      </c>
      <c r="F1" t="s">
        <v>32</v>
      </c>
      <c r="G1" t="s">
        <v>41</v>
      </c>
    </row>
    <row r="2" spans="1:8" x14ac:dyDescent="0.25">
      <c r="A2">
        <v>8</v>
      </c>
      <c r="B2">
        <v>20</v>
      </c>
      <c r="C2">
        <v>12.31</v>
      </c>
      <c r="D2">
        <v>25</v>
      </c>
      <c r="E2">
        <v>3</v>
      </c>
      <c r="F2">
        <f>300-(SUM(B2:E2))</f>
        <v>239.69</v>
      </c>
    </row>
    <row r="3" spans="1:8" x14ac:dyDescent="0.25">
      <c r="A3">
        <v>1</v>
      </c>
      <c r="B3">
        <v>0</v>
      </c>
      <c r="C3">
        <v>300</v>
      </c>
      <c r="D3">
        <v>10</v>
      </c>
      <c r="E3">
        <v>10</v>
      </c>
      <c r="F3">
        <f>300-(SUM(B3,D3,E3))</f>
        <v>280</v>
      </c>
      <c r="G3" s="2">
        <v>0.21388888888888891</v>
      </c>
      <c r="H3" t="s">
        <v>57</v>
      </c>
    </row>
    <row r="4" spans="1:8" x14ac:dyDescent="0.25">
      <c r="A4">
        <v>2</v>
      </c>
      <c r="B4">
        <v>10</v>
      </c>
      <c r="C4">
        <v>300</v>
      </c>
      <c r="D4">
        <v>20</v>
      </c>
      <c r="E4">
        <v>12</v>
      </c>
      <c r="F4">
        <f t="shared" ref="F4:F10" si="0">300-(SUM(B4,D4,E4))</f>
        <v>258</v>
      </c>
      <c r="G4" s="2">
        <v>0.21805555555555556</v>
      </c>
    </row>
    <row r="5" spans="1:8" x14ac:dyDescent="0.25">
      <c r="A5">
        <v>3</v>
      </c>
      <c r="B5">
        <v>80</v>
      </c>
      <c r="C5">
        <v>300</v>
      </c>
      <c r="D5">
        <v>20</v>
      </c>
      <c r="E5">
        <v>2</v>
      </c>
      <c r="F5">
        <f t="shared" si="0"/>
        <v>198</v>
      </c>
      <c r="G5" s="2">
        <v>0.21527777777777779</v>
      </c>
    </row>
    <row r="6" spans="1:8" x14ac:dyDescent="0.25">
      <c r="A6">
        <v>9</v>
      </c>
      <c r="B6">
        <v>30</v>
      </c>
      <c r="C6">
        <v>300</v>
      </c>
      <c r="D6">
        <v>10</v>
      </c>
      <c r="E6">
        <v>13</v>
      </c>
      <c r="F6">
        <f t="shared" si="0"/>
        <v>247</v>
      </c>
      <c r="G6" s="2">
        <v>0.17013888888888887</v>
      </c>
    </row>
    <row r="7" spans="1:8" x14ac:dyDescent="0.25">
      <c r="A7">
        <v>4</v>
      </c>
      <c r="B7">
        <v>20</v>
      </c>
      <c r="C7">
        <v>300</v>
      </c>
      <c r="D7">
        <v>20</v>
      </c>
      <c r="E7">
        <v>5</v>
      </c>
      <c r="F7">
        <f t="shared" si="0"/>
        <v>255</v>
      </c>
      <c r="G7" s="2">
        <v>0.35486111111111113</v>
      </c>
    </row>
    <row r="8" spans="1:8" x14ac:dyDescent="0.25">
      <c r="A8">
        <v>7</v>
      </c>
      <c r="B8">
        <v>60</v>
      </c>
      <c r="C8">
        <v>300</v>
      </c>
      <c r="D8">
        <v>10</v>
      </c>
      <c r="E8">
        <v>10</v>
      </c>
      <c r="F8">
        <f t="shared" si="0"/>
        <v>220</v>
      </c>
      <c r="G8" s="2">
        <v>0.27361111111111108</v>
      </c>
    </row>
    <row r="9" spans="1:8" x14ac:dyDescent="0.25">
      <c r="A9">
        <v>5</v>
      </c>
      <c r="B9">
        <v>60</v>
      </c>
      <c r="C9">
        <v>300</v>
      </c>
      <c r="D9">
        <v>10</v>
      </c>
      <c r="E9">
        <v>15</v>
      </c>
      <c r="F9">
        <f t="shared" si="0"/>
        <v>215</v>
      </c>
      <c r="G9" s="2">
        <v>0.34375</v>
      </c>
    </row>
    <row r="10" spans="1:8" x14ac:dyDescent="0.25">
      <c r="A10">
        <v>6</v>
      </c>
      <c r="B10">
        <v>70</v>
      </c>
      <c r="C10">
        <v>300</v>
      </c>
      <c r="D10">
        <v>40</v>
      </c>
      <c r="E10">
        <v>3</v>
      </c>
      <c r="F10">
        <f t="shared" si="0"/>
        <v>187</v>
      </c>
      <c r="G10" s="2">
        <v>0.31388888888888888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C11" sqref="C11"/>
    </sheetView>
  </sheetViews>
  <sheetFormatPr defaultRowHeight="15" x14ac:dyDescent="0.25"/>
  <cols>
    <col min="2" max="2" width="27.85546875" bestFit="1" customWidth="1"/>
    <col min="4" max="4" width="13.5703125" bestFit="1" customWidth="1"/>
  </cols>
  <sheetData>
    <row r="1" spans="1:4" x14ac:dyDescent="0.25">
      <c r="A1" t="s">
        <v>0</v>
      </c>
      <c r="C1" t="s">
        <v>43</v>
      </c>
      <c r="D1" t="s">
        <v>54</v>
      </c>
    </row>
    <row r="2" spans="1:4" x14ac:dyDescent="0.25">
      <c r="A2">
        <v>8</v>
      </c>
      <c r="B2" t="s">
        <v>42</v>
      </c>
      <c r="C2">
        <f>SUM(Arkusz1!Q9+Arkusz2!I2)+Arkusz3!F2+Arkusz4!F2+8</f>
        <v>1055.44</v>
      </c>
      <c r="D2">
        <v>1</v>
      </c>
    </row>
    <row r="3" spans="1:4" x14ac:dyDescent="0.25">
      <c r="A3">
        <v>1</v>
      </c>
      <c r="B3" t="s">
        <v>44</v>
      </c>
      <c r="C3">
        <f>583.12+1</f>
        <v>584.12</v>
      </c>
      <c r="D3">
        <v>2</v>
      </c>
    </row>
    <row r="4" spans="1:4" x14ac:dyDescent="0.25">
      <c r="A4">
        <v>9</v>
      </c>
      <c r="B4" t="s">
        <v>45</v>
      </c>
      <c r="C4">
        <f>580.89</f>
        <v>580.89</v>
      </c>
      <c r="D4">
        <v>3</v>
      </c>
    </row>
    <row r="5" spans="1:4" x14ac:dyDescent="0.25">
      <c r="A5">
        <v>2</v>
      </c>
      <c r="B5" t="s">
        <v>46</v>
      </c>
      <c r="C5">
        <f>443.52+2</f>
        <v>445.52</v>
      </c>
      <c r="D5">
        <v>4</v>
      </c>
    </row>
    <row r="6" spans="1:4" x14ac:dyDescent="0.25">
      <c r="A6">
        <v>3</v>
      </c>
      <c r="B6" t="s">
        <v>47</v>
      </c>
      <c r="C6">
        <f>367.06+3</f>
        <v>370.06</v>
      </c>
      <c r="D6">
        <v>5</v>
      </c>
    </row>
    <row r="7" spans="1:4" x14ac:dyDescent="0.25">
      <c r="A7">
        <v>6</v>
      </c>
      <c r="B7" t="s">
        <v>48</v>
      </c>
      <c r="C7">
        <f>347.64+6</f>
        <v>353.64</v>
      </c>
      <c r="D7">
        <v>6</v>
      </c>
    </row>
    <row r="8" spans="1:4" x14ac:dyDescent="0.25">
      <c r="A8">
        <v>7</v>
      </c>
      <c r="B8" t="s">
        <v>49</v>
      </c>
      <c r="C8">
        <f>314.8+7</f>
        <v>321.8</v>
      </c>
      <c r="D8">
        <v>7</v>
      </c>
    </row>
    <row r="9" spans="1:4" x14ac:dyDescent="0.25">
      <c r="A9">
        <v>4</v>
      </c>
      <c r="B9" t="s">
        <v>50</v>
      </c>
      <c r="C9">
        <f>305.15+4</f>
        <v>309.14999999999998</v>
      </c>
      <c r="D9">
        <v>8</v>
      </c>
    </row>
    <row r="10" spans="1:4" x14ac:dyDescent="0.25">
      <c r="A10">
        <v>5</v>
      </c>
      <c r="B10" t="s">
        <v>51</v>
      </c>
      <c r="C10">
        <f>121.67+6</f>
        <v>127.67</v>
      </c>
      <c r="D10">
        <v>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sqref="A1:D4"/>
    </sheetView>
  </sheetViews>
  <sheetFormatPr defaultRowHeight="15" x14ac:dyDescent="0.25"/>
  <cols>
    <col min="2" max="2" width="27.85546875" bestFit="1" customWidth="1"/>
    <col min="4" max="4" width="13.5703125" bestFit="1" customWidth="1"/>
  </cols>
  <sheetData>
    <row r="1" spans="1:4" x14ac:dyDescent="0.25">
      <c r="A1" t="s">
        <v>0</v>
      </c>
      <c r="C1" t="s">
        <v>43</v>
      </c>
      <c r="D1" t="s">
        <v>53</v>
      </c>
    </row>
    <row r="2" spans="1:4" x14ac:dyDescent="0.25">
      <c r="A2">
        <v>8</v>
      </c>
      <c r="B2" t="s">
        <v>42</v>
      </c>
      <c r="C2">
        <f>SUM(Arkusz1!Q9+Arkusz2!I2)+Arkusz3!F2+Arkusz4!F2</f>
        <v>1047.44</v>
      </c>
      <c r="D2">
        <v>1</v>
      </c>
    </row>
    <row r="3" spans="1:4" x14ac:dyDescent="0.25">
      <c r="A3">
        <v>1</v>
      </c>
      <c r="B3" t="s">
        <v>44</v>
      </c>
      <c r="C3">
        <v>583.12</v>
      </c>
      <c r="D3">
        <v>2</v>
      </c>
    </row>
    <row r="4" spans="1:4" x14ac:dyDescent="0.25">
      <c r="A4">
        <v>9</v>
      </c>
      <c r="B4" t="s">
        <v>45</v>
      </c>
      <c r="C4">
        <v>580.79999999999995</v>
      </c>
      <c r="D4">
        <v>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13" sqref="B13"/>
    </sheetView>
  </sheetViews>
  <sheetFormatPr defaultRowHeight="15" x14ac:dyDescent="0.25"/>
  <cols>
    <col min="1" max="1" width="8.5703125" bestFit="1" customWidth="1"/>
    <col min="2" max="2" width="22" bestFit="1" customWidth="1"/>
    <col min="4" max="4" width="13.28515625" bestFit="1" customWidth="1"/>
  </cols>
  <sheetData>
    <row r="1" spans="1:4" x14ac:dyDescent="0.25">
      <c r="A1" t="s">
        <v>0</v>
      </c>
      <c r="C1" t="s">
        <v>43</v>
      </c>
      <c r="D1" t="s">
        <v>52</v>
      </c>
    </row>
    <row r="2" spans="1:4" x14ac:dyDescent="0.25">
      <c r="A2">
        <v>2</v>
      </c>
      <c r="B2" t="s">
        <v>46</v>
      </c>
      <c r="C2">
        <v>443.52</v>
      </c>
      <c r="D2">
        <v>1</v>
      </c>
    </row>
    <row r="3" spans="1:4" x14ac:dyDescent="0.25">
      <c r="A3">
        <v>3</v>
      </c>
      <c r="B3" t="s">
        <v>47</v>
      </c>
      <c r="C3">
        <v>367.06</v>
      </c>
      <c r="D3">
        <v>2</v>
      </c>
    </row>
    <row r="4" spans="1:4" x14ac:dyDescent="0.25">
      <c r="A4">
        <v>6</v>
      </c>
      <c r="B4" t="s">
        <v>48</v>
      </c>
      <c r="C4">
        <v>347.64</v>
      </c>
      <c r="D4">
        <v>3</v>
      </c>
    </row>
    <row r="5" spans="1:4" x14ac:dyDescent="0.25">
      <c r="A5">
        <v>7</v>
      </c>
      <c r="B5" t="s">
        <v>49</v>
      </c>
      <c r="C5">
        <v>314.8</v>
      </c>
      <c r="D5">
        <v>4</v>
      </c>
    </row>
    <row r="6" spans="1:4" x14ac:dyDescent="0.25">
      <c r="A6">
        <v>4</v>
      </c>
      <c r="B6" t="s">
        <v>50</v>
      </c>
      <c r="C6">
        <v>305.14999999999998</v>
      </c>
      <c r="D6">
        <v>5</v>
      </c>
    </row>
    <row r="7" spans="1:4" x14ac:dyDescent="0.25">
      <c r="A7">
        <v>5</v>
      </c>
      <c r="B7" t="s">
        <v>51</v>
      </c>
      <c r="C7">
        <v>121.67</v>
      </c>
      <c r="D7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Arkusz1</vt:lpstr>
      <vt:lpstr>Arkusz2</vt:lpstr>
      <vt:lpstr>Arkusz3</vt:lpstr>
      <vt:lpstr>Arkusz4</vt:lpstr>
      <vt:lpstr>Arkusz5</vt:lpstr>
      <vt:lpstr>Arkusz7</vt:lpstr>
      <vt:lpstr>Arkusz6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 Polaczek</dc:creator>
  <cp:lastModifiedBy>Karol Polaczek</cp:lastModifiedBy>
  <dcterms:created xsi:type="dcterms:W3CDTF">2015-06-27T08:38:16Z</dcterms:created>
  <dcterms:modified xsi:type="dcterms:W3CDTF">2015-06-28T18:53:22Z</dcterms:modified>
</cp:coreProperties>
</file>